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gress draw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###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E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0" xfId="0" applyFont="1" applyFill="1"/>
    <xf numFmtId="165" fontId="0" fillId="0" borderId="0" xfId="0" applyNumberFormat="1"/>
    <xf numFmtId="165" fontId="1" fillId="0" borderId="0" xfId="0" applyNumberFormat="1" applyFont="1"/>
    <xf numFmtId="10" fontId="0" fillId="0" borderId="0" xfId="0" applyNumberFormat="1"/>
    <xf numFmtId="10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0" customWidth="1"/>
    <col min="2" max="2" width="36" customWidth="1"/>
    <col min="3" max="11" width="16" customWidth="1"/>
  </cols>
  <sheetData>
    <row r="1">
      <c r="A1" t="inlineStr" s="4">
        <is>
          <t xml:space="preserve">PROGRESS DRAW — CONTINUATION SHEET</t>
        </is>
      </c>
    </row>
    <row r="2">
      <c r="A2" t="inlineStr" s="1">
        <is>
          <t xml:space="preserve">Project</t>
        </is>
      </c>
    </row>
    <row r="3">
      <c r="A3" t="inlineStr" s="1">
        <is>
          <t xml:space="preserve">Application no.</t>
        </is>
      </c>
    </row>
    <row r="4">
      <c r="A4" t="inlineStr" s="1">
        <is>
          <t xml:space="preserve">Period to</t>
        </is>
      </c>
    </row>
    <row r="5">
      <c r="A5" t="inlineStr" s="1">
        <is>
          <t xml:space="preserve">Retainage % applied</t>
        </is>
      </c>
      <c r="C5" s="6">
        <v>10</v>
      </c>
    </row>
    <row r="6">
      <c r="A6" t="inlineStr" s="1">
        <is>
          <t xml:space="preserve">Currency</t>
        </is>
      </c>
      <c r="B6" t="inlineStr">
        <is>
          <t xml:space="preserve">USD</t>
        </is>
      </c>
    </row>
    <row r="7"/>
    <row r="8">
      <c r="A8" t="inlineStr" s="5">
        <is>
          <t xml:space="preserve">A · Item</t>
        </is>
      </c>
      <c r="B8" t="inlineStr" s="5">
        <is>
          <t xml:space="preserve">B · Description of work</t>
        </is>
      </c>
      <c r="C8" t="inlineStr" s="5">
        <is>
          <t xml:space="preserve">C · Scheduled value</t>
        </is>
      </c>
      <c r="D8" t="inlineStr" s="5">
        <is>
          <t xml:space="preserve">D · Previous applications</t>
        </is>
      </c>
      <c r="E8" t="inlineStr" s="5">
        <is>
          <t xml:space="preserve">E · This period</t>
        </is>
      </c>
      <c r="F8" t="inlineStr" s="5">
        <is>
          <t xml:space="preserve">F · Materials stored</t>
        </is>
      </c>
      <c r="G8" t="inlineStr" s="5">
        <is>
          <t xml:space="preserve">G · Completed and stored</t>
        </is>
      </c>
      <c r="H8" t="inlineStr" s="5">
        <is>
          <t xml:space="preserve">H · % (G ÷ C)</t>
        </is>
      </c>
      <c r="I8" t="inlineStr" s="5">
        <is>
          <t xml:space="preserve">I · Balance to finish</t>
        </is>
      </c>
      <c r="J8" t="inlineStr" s="5">
        <is>
          <t xml:space="preserve">J · Retainage</t>
        </is>
      </c>
      <c r="K8" t="inlineStr" s="5">
        <is>
          <t xml:space="preserve">K · Change order</t>
        </is>
      </c>
    </row>
    <row r="9">
      <c r="A9">
        <v>1</v>
      </c>
      <c r="C9" s="2">
        <v>0</v>
      </c>
      <c r="D9" s="2">
        <v>0</v>
      </c>
      <c r="E9" s="2">
        <v>0</v>
      </c>
      <c r="F9" s="2">
        <v>0</v>
      </c>
      <c r="G9" s="2">
        <f>D9+E9+F9</f>
        <v>0</v>
      </c>
      <c r="H9" s="8">
        <f>IF(C9=0,0,G9/C9)</f>
        <v>0</v>
      </c>
      <c r="I9" s="2">
        <f>C9-G9</f>
        <v>0</v>
      </c>
      <c r="J9" s="2">
        <f>ROUND(G9*$C$5/100,2)</f>
        <v>0</v>
      </c>
    </row>
    <row r="10">
      <c r="A10">
        <v>2</v>
      </c>
      <c r="C10" s="2">
        <v>0</v>
      </c>
      <c r="D10" s="2">
        <v>0</v>
      </c>
      <c r="E10" s="2">
        <v>0</v>
      </c>
      <c r="F10" s="2">
        <v>0</v>
      </c>
      <c r="G10" s="2">
        <f>D10+E10+F10</f>
        <v>0</v>
      </c>
      <c r="H10" s="8">
        <f>IF(C10=0,0,G10/C10)</f>
        <v>0</v>
      </c>
      <c r="I10" s="2">
        <f>C10-G10</f>
        <v>0</v>
      </c>
      <c r="J10" s="2">
        <f>ROUND(G10*$C$5/100,2)</f>
        <v>0</v>
      </c>
    </row>
    <row r="11">
      <c r="A11">
        <v>3</v>
      </c>
      <c r="C11" s="2">
        <v>0</v>
      </c>
      <c r="D11" s="2">
        <v>0</v>
      </c>
      <c r="E11" s="2">
        <v>0</v>
      </c>
      <c r="F11" s="2">
        <v>0</v>
      </c>
      <c r="G11" s="2">
        <f>D11+E11+F11</f>
        <v>0</v>
      </c>
      <c r="H11" s="8">
        <f>IF(C11=0,0,G11/C11)</f>
        <v>0</v>
      </c>
      <c r="I11" s="2">
        <f>C11-G11</f>
        <v>0</v>
      </c>
      <c r="J11" s="2">
        <f>ROUND(G11*$C$5/100,2)</f>
        <v>0</v>
      </c>
    </row>
    <row r="12">
      <c r="A12">
        <v>4</v>
      </c>
      <c r="C12" s="2">
        <v>0</v>
      </c>
      <c r="D12" s="2">
        <v>0</v>
      </c>
      <c r="E12" s="2">
        <v>0</v>
      </c>
      <c r="F12" s="2">
        <v>0</v>
      </c>
      <c r="G12" s="2">
        <f>D12+E12+F12</f>
        <v>0</v>
      </c>
      <c r="H12" s="8">
        <f>IF(C12=0,0,G12/C12)</f>
        <v>0</v>
      </c>
      <c r="I12" s="2">
        <f>C12-G12</f>
        <v>0</v>
      </c>
      <c r="J12" s="2">
        <f>ROUND(G12*$C$5/100,2)</f>
        <v>0</v>
      </c>
    </row>
    <row r="13">
      <c r="A13">
        <v>5</v>
      </c>
      <c r="C13" s="2">
        <v>0</v>
      </c>
      <c r="D13" s="2">
        <v>0</v>
      </c>
      <c r="E13" s="2">
        <v>0</v>
      </c>
      <c r="F13" s="2">
        <v>0</v>
      </c>
      <c r="G13" s="2">
        <f>D13+E13+F13</f>
        <v>0</v>
      </c>
      <c r="H13" s="8">
        <f>IF(C13=0,0,G13/C13)</f>
        <v>0</v>
      </c>
      <c r="I13" s="2">
        <f>C13-G13</f>
        <v>0</v>
      </c>
      <c r="J13" s="2">
        <f>ROUND(G13*$C$5/100,2)</f>
        <v>0</v>
      </c>
    </row>
    <row r="14">
      <c r="A14">
        <v>6</v>
      </c>
      <c r="C14" s="2">
        <v>0</v>
      </c>
      <c r="D14" s="2">
        <v>0</v>
      </c>
      <c r="E14" s="2">
        <v>0</v>
      </c>
      <c r="F14" s="2">
        <v>0</v>
      </c>
      <c r="G14" s="2">
        <f>D14+E14+F14</f>
        <v>0</v>
      </c>
      <c r="H14" s="8">
        <f>IF(C14=0,0,G14/C14)</f>
        <v>0</v>
      </c>
      <c r="I14" s="2">
        <f>C14-G14</f>
        <v>0</v>
      </c>
      <c r="J14" s="2">
        <f>ROUND(G14*$C$5/100,2)</f>
        <v>0</v>
      </c>
    </row>
    <row r="15">
      <c r="A15">
        <v>7</v>
      </c>
      <c r="C15" s="2">
        <v>0</v>
      </c>
      <c r="D15" s="2">
        <v>0</v>
      </c>
      <c r="E15" s="2">
        <v>0</v>
      </c>
      <c r="F15" s="2">
        <v>0</v>
      </c>
      <c r="G15" s="2">
        <f>D15+E15+F15</f>
        <v>0</v>
      </c>
      <c r="H15" s="8">
        <f>IF(C15=0,0,G15/C15)</f>
        <v>0</v>
      </c>
      <c r="I15" s="2">
        <f>C15-G15</f>
        <v>0</v>
      </c>
      <c r="J15" s="2">
        <f>ROUND(G15*$C$5/100,2)</f>
        <v>0</v>
      </c>
    </row>
    <row r="16">
      <c r="A16">
        <v>8</v>
      </c>
      <c r="C16" s="2">
        <v>0</v>
      </c>
      <c r="D16" s="2">
        <v>0</v>
      </c>
      <c r="E16" s="2">
        <v>0</v>
      </c>
      <c r="F16" s="2">
        <v>0</v>
      </c>
      <c r="G16" s="2">
        <f>D16+E16+F16</f>
        <v>0</v>
      </c>
      <c r="H16" s="8">
        <f>IF(C16=0,0,G16/C16)</f>
        <v>0</v>
      </c>
      <c r="I16" s="2">
        <f>C16-G16</f>
        <v>0</v>
      </c>
      <c r="J16" s="2">
        <f>ROUND(G16*$C$5/100,2)</f>
        <v>0</v>
      </c>
    </row>
    <row r="17">
      <c r="A17">
        <v>9</v>
      </c>
      <c r="C17" s="2">
        <v>0</v>
      </c>
      <c r="D17" s="2">
        <v>0</v>
      </c>
      <c r="E17" s="2">
        <v>0</v>
      </c>
      <c r="F17" s="2">
        <v>0</v>
      </c>
      <c r="G17" s="2">
        <f>D17+E17+F17</f>
        <v>0</v>
      </c>
      <c r="H17" s="8">
        <f>IF(C17=0,0,G17/C17)</f>
        <v>0</v>
      </c>
      <c r="I17" s="2">
        <f>C17-G17</f>
        <v>0</v>
      </c>
      <c r="J17" s="2">
        <f>ROUND(G17*$C$5/100,2)</f>
        <v>0</v>
      </c>
    </row>
    <row r="18">
      <c r="A18">
        <v>10</v>
      </c>
      <c r="C18" s="2">
        <v>0</v>
      </c>
      <c r="D18" s="2">
        <v>0</v>
      </c>
      <c r="E18" s="2">
        <v>0</v>
      </c>
      <c r="F18" s="2">
        <v>0</v>
      </c>
      <c r="G18" s="2">
        <f>D18+E18+F18</f>
        <v>0</v>
      </c>
      <c r="H18" s="8">
        <f>IF(C18=0,0,G18/C18)</f>
        <v>0</v>
      </c>
      <c r="I18" s="2">
        <f>C18-G18</f>
        <v>0</v>
      </c>
      <c r="J18" s="2">
        <f>ROUND(G18*$C$5/100,2)</f>
        <v>0</v>
      </c>
    </row>
    <row r="19">
      <c r="A19">
        <v>11</v>
      </c>
      <c r="C19" s="2">
        <v>0</v>
      </c>
      <c r="D19" s="2">
        <v>0</v>
      </c>
      <c r="E19" s="2">
        <v>0</v>
      </c>
      <c r="F19" s="2">
        <v>0</v>
      </c>
      <c r="G19" s="2">
        <f>D19+E19+F19</f>
        <v>0</v>
      </c>
      <c r="H19" s="8">
        <f>IF(C19=0,0,G19/C19)</f>
        <v>0</v>
      </c>
      <c r="I19" s="2">
        <f>C19-G19</f>
        <v>0</v>
      </c>
      <c r="J19" s="2">
        <f>ROUND(G19*$C$5/100,2)</f>
        <v>0</v>
      </c>
    </row>
    <row r="20">
      <c r="A20">
        <v>12</v>
      </c>
      <c r="C20" s="2">
        <v>0</v>
      </c>
      <c r="D20" s="2">
        <v>0</v>
      </c>
      <c r="E20" s="2">
        <v>0</v>
      </c>
      <c r="F20" s="2">
        <v>0</v>
      </c>
      <c r="G20" s="2">
        <f>D20+E20+F20</f>
        <v>0</v>
      </c>
      <c r="H20" s="8">
        <f>IF(C20=0,0,G20/C20)</f>
        <v>0</v>
      </c>
      <c r="I20" s="2">
        <f>C20-G20</f>
        <v>0</v>
      </c>
      <c r="J20" s="2">
        <f>ROUND(G20*$C$5/100,2)</f>
        <v>0</v>
      </c>
    </row>
    <row r="21">
      <c r="B21" t="inlineStr" s="1">
        <is>
          <t xml:space="preserve">Totals</t>
        </is>
      </c>
      <c r="C21" s="3">
        <f>SUM(C9:C20)</f>
        <v>0</v>
      </c>
      <c r="D21" s="3">
        <f>SUM(D9:D20)</f>
        <v>0</v>
      </c>
      <c r="E21" s="3">
        <f>SUM(E9:E20)</f>
        <v>0</v>
      </c>
      <c r="F21" s="3">
        <f>SUM(F9:F20)</f>
        <v>0</v>
      </c>
      <c r="G21" s="3">
        <f>SUM(G9:G20)</f>
        <v>0</v>
      </c>
      <c r="H21" s="9">
        <f>IF(C21=0,0,G21/C21)</f>
        <v>0</v>
      </c>
      <c r="I21" s="3">
        <f>SUM(I9:I20)</f>
        <v>0</v>
      </c>
      <c r="J21" s="3">
        <f>SUM(J9:J20)</f>
        <v>0</v>
      </c>
    </row>
    <row r="22"/>
    <row r="23">
      <c r="B23" t="inlineStr" s="1">
        <is>
          <t xml:space="preserve">Application for payment</t>
        </is>
      </c>
    </row>
    <row r="24">
      <c r="B24" t="inlineStr">
        <is>
          <t xml:space="preserve">Original contract sum</t>
        </is>
      </c>
      <c r="C24" s="2">
        <f>SUMIF(K9:K20,"&lt;&gt;CO",C9:C20)</f>
        <v>0</v>
      </c>
    </row>
    <row r="25">
      <c r="B25" t="inlineStr">
        <is>
          <t xml:space="preserve">Net change by change orders</t>
        </is>
      </c>
      <c r="C25" s="2">
        <f>SUMIF(K9:K20,"CO",C9:C20)</f>
        <v>0</v>
      </c>
    </row>
    <row r="26">
      <c r="B26" t="inlineStr">
        <is>
          <t xml:space="preserve">Contract sum to date</t>
        </is>
      </c>
      <c r="C26" s="2">
        <f>C24+C25</f>
        <v>0</v>
      </c>
    </row>
    <row r="27">
      <c r="B27" t="inlineStr">
        <is>
          <t xml:space="preserve">Total completed and stored to date</t>
        </is>
      </c>
      <c r="C27" s="2">
        <f>G21</f>
        <v>0</v>
      </c>
    </row>
    <row r="28">
      <c r="B28" t="inlineStr">
        <is>
          <t xml:space="preserve">Retainage</t>
        </is>
      </c>
      <c r="C28" s="2">
        <f>J21</f>
        <v>0</v>
      </c>
    </row>
    <row r="29">
      <c r="B29" t="inlineStr">
        <is>
          <t xml:space="preserve">Total earned less retainage</t>
        </is>
      </c>
      <c r="C29" s="2">
        <f>C27-C28</f>
        <v>0</v>
      </c>
    </row>
    <row r="30">
      <c r="B30" t="inlineStr">
        <is>
          <t xml:space="preserve">Less previous certificates for payment</t>
        </is>
      </c>
      <c r="C30" s="2">
        <v>0</v>
      </c>
    </row>
    <row r="31">
      <c r="B31" t="inlineStr" s="1">
        <is>
          <t xml:space="preserve">Current payment due</t>
        </is>
      </c>
      <c r="C31" s="3">
        <f>C29-C30</f>
        <v>0</v>
      </c>
    </row>
    <row r="32">
      <c r="B32" t="inlineStr">
        <is>
          <t xml:space="preserve">Balance to finish, including retainage</t>
        </is>
      </c>
      <c r="C32" s="2">
        <f>C26-C29</f>
        <v>0</v>
      </c>
    </row>
  </sheetData>
  <pageSetup orientation="landscape" fitToWidth="1"/>
</worksheet>
</file>